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 activeTab="2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N9" i="3" l="1"/>
  <c r="N10" i="3"/>
  <c r="N11" i="3"/>
  <c r="N12" i="3"/>
  <c r="N13" i="3"/>
  <c r="N14" i="3"/>
  <c r="N15" i="3"/>
  <c r="N16" i="3"/>
  <c r="N17" i="3"/>
  <c r="N18" i="3"/>
  <c r="N19" i="3"/>
  <c r="N8" i="3"/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M10" i="3"/>
  <c r="M11" i="3"/>
  <c r="M12" i="3"/>
  <c r="M13" i="3"/>
  <c r="M14" i="3"/>
  <c r="M15" i="3"/>
  <c r="M16" i="3"/>
  <c r="M17" i="3"/>
  <c r="M18" i="3"/>
  <c r="M19" i="3"/>
  <c r="M8" i="3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<sst xmlns="http://schemas.openxmlformats.org/spreadsheetml/2006/main" count="106" uniqueCount="62">
  <si>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</si>
  <si>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</si>
  <si>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</si>
  <si>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</si>
  <si>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</si>
  <si>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</si>
  <si>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</si>
  <si>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</si>
  <si>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</si>
  <si>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</si>
  <si>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</si>
  <si>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</si>
  <si>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</si>
  <si>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</si>
  <si>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</si>
  <si>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</si>
  <si>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</si>
  <si>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</si>
  <si>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</si>
  <si>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</si>
  <si>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</si>
  <si>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</si>
  <si>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</si>
  <si>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</si>
  <si>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</si>
  <si>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</si>
  <si>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</si>
  <si>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</si>
  <si>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</si>
  <si>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</si>
  <si>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</si>
  <si>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</si>
  <si>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</si>
  <si>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</si>
  <si>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</si>
  <si>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</si>
  <si>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</si>
  <si>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</si>
  <si>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</si>
  <si>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</si>
  <si>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</si>
  <si>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</si>
  <si>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</si>
  <si>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</si>
  <si>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</si>
  <si>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</si>
  <si>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</si>
  <si>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</si>
  <si>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</si>
  <si>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</si>
  <si>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</si>
  <si>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</si>
  <si>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</si>
  <si>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</si>
  <si>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</si>
  <si>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</si>
  <si>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</si>
  <si>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</si>
  <si>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THI ĐUA KHỐI ......12.......TUẦN .....32....... - HỌC KÌ II - NĂM HỌC 2018 - 2019</t>
  </si>
  <si>
    <t>Từ ngày 22/3/2019 đến ngày 28/03/2019</t>
  </si>
  <si>
    <t>THI ĐUA KHỐI ......10.......TUẦN .....32....... - HỌC KÌ II - NĂM HỌC 2018 - 2019</t>
  </si>
  <si>
    <t>THI ĐUA KHỐI .......11......TUẦN .......32.... - HỌC KÌ II - 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</si>
</sst>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zoomScaleNormal="100" workbookViewId="0">
      <pane ySplit="7" topLeftCell="A8" activePane="bottomLeft" state="frozen"/>
      <selection pane="bottomLeft" activeCell="R1" sqref="R1:U1048576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50</v>
      </c>
      <c r="C8" s="11">
        <v>1</v>
      </c>
      <c r="D8" s="12">
        <f>50-(C8*0.25)</f>
        <v>49.75</v>
      </c>
      <c r="E8" s="11">
        <v>2</v>
      </c>
      <c r="F8" s="11"/>
      <c r="G8" s="11">
        <v>6</v>
      </c>
      <c r="H8" s="11"/>
      <c r="I8" s="11"/>
      <c r="J8" s="12">
        <f>50-((0.25*E8)+(0.5*F8)+(0.25*G8)+(1*H8)+(1*I8))</f>
        <v>48</v>
      </c>
      <c r="K8" s="11">
        <v>36</v>
      </c>
      <c r="L8" s="11"/>
      <c r="M8" s="13">
        <f>(K8*10)-L8</f>
        <v>360</v>
      </c>
      <c r="N8" s="13">
        <f>M8/36</f>
        <v>10</v>
      </c>
      <c r="O8" s="14">
        <f>N8*5</f>
        <v>50</v>
      </c>
      <c r="P8" s="13">
        <f>B8+D8+J8+O8</f>
        <v>197.75</v>
      </c>
      <c r="Q8" s="18">
        <f>RANK(P8,$P$8:$P$19,0)</f>
        <v>1</v>
      </c>
    </row>
    <row r="9" spans="1:17" s="15" customFormat="1" ht="30" customHeight="1" x14ac:dyDescent="0.4">
      <c r="A9" s="3" t="s">
        <v>35</v>
      </c>
      <c r="B9" s="11">
        <v>50</v>
      </c>
      <c r="C9" s="11"/>
      <c r="D9" s="12">
        <f t="shared" ref="D9:D19" si="0">50-(C9*0.25)</f>
        <v>50</v>
      </c>
      <c r="E9" s="11">
        <v>3</v>
      </c>
      <c r="F9" s="11">
        <v>1</v>
      </c>
      <c r="G9" s="11">
        <v>3</v>
      </c>
      <c r="H9" s="11">
        <v>1</v>
      </c>
      <c r="I9" s="11"/>
      <c r="J9" s="12">
        <f t="shared" ref="J9:J19" si="1">50-((0.25*E9)+(0.5*F9)+(0.25*G9)+(1*H9)+(1*I9))</f>
        <v>47</v>
      </c>
      <c r="K9" s="11">
        <v>36</v>
      </c>
      <c r="L9" s="11"/>
      <c r="M9" s="13">
        <f t="shared" ref="M9:M19" si="2">(K9*10)-L9</f>
        <v>360</v>
      </c>
      <c r="N9" s="13">
        <f t="shared" ref="N9:N19" si="3">M9/36</f>
        <v>10</v>
      </c>
      <c r="O9" s="14">
        <f t="shared" ref="O9:O19" si="4">N9*5</f>
        <v>50</v>
      </c>
      <c r="P9" s="13">
        <f t="shared" ref="P9:P19" si="5">B9+D9+J9+O9</f>
        <v>197</v>
      </c>
      <c r="Q9" s="16">
        <f t="shared" ref="Q9:Q19" si="6">RANK(P9,$P$8:$P$19,0)</f>
        <v>2</v>
      </c>
    </row>
    <row r="10" spans="1:17" s="15" customFormat="1" ht="30" customHeight="1" x14ac:dyDescent="0.4">
      <c r="A10" s="3" t="s">
        <v>36</v>
      </c>
      <c r="B10" s="11">
        <v>50</v>
      </c>
      <c r="C10" s="11">
        <v>2</v>
      </c>
      <c r="D10" s="12">
        <f t="shared" si="0"/>
        <v>49.5</v>
      </c>
      <c r="E10" s="11">
        <v>1</v>
      </c>
      <c r="F10" s="11">
        <v>3</v>
      </c>
      <c r="G10" s="11">
        <v>7</v>
      </c>
      <c r="H10" s="11">
        <v>5</v>
      </c>
      <c r="I10" s="11"/>
      <c r="J10" s="12">
        <f t="shared" si="1"/>
        <v>41.5</v>
      </c>
      <c r="K10" s="11">
        <v>34</v>
      </c>
      <c r="L10" s="11">
        <v>2</v>
      </c>
      <c r="M10" s="13">
        <f t="shared" si="2"/>
        <v>338</v>
      </c>
      <c r="N10" s="13">
        <f t="shared" si="3"/>
        <v>9.3888888888888893</v>
      </c>
      <c r="O10" s="14">
        <f t="shared" si="4"/>
        <v>46.944444444444443</v>
      </c>
      <c r="P10" s="13">
        <f t="shared" si="5"/>
        <v>187.94444444444446</v>
      </c>
      <c r="Q10" s="17">
        <f t="shared" si="6"/>
        <v>11</v>
      </c>
    </row>
    <row r="11" spans="1:17" s="15" customFormat="1" ht="30" customHeight="1" x14ac:dyDescent="0.4">
      <c r="A11" s="3" t="s">
        <v>37</v>
      </c>
      <c r="B11" s="11">
        <v>50</v>
      </c>
      <c r="C11" s="11">
        <v>1</v>
      </c>
      <c r="D11" s="12">
        <f t="shared" si="0"/>
        <v>49.75</v>
      </c>
      <c r="E11" s="11">
        <v>11</v>
      </c>
      <c r="F11" s="11">
        <v>7</v>
      </c>
      <c r="G11" s="11"/>
      <c r="H11" s="11">
        <v>6</v>
      </c>
      <c r="I11" s="11"/>
      <c r="J11" s="12">
        <f t="shared" si="1"/>
        <v>37.75</v>
      </c>
      <c r="K11" s="11">
        <v>34</v>
      </c>
      <c r="L11" s="11">
        <v>1</v>
      </c>
      <c r="M11" s="13">
        <f t="shared" si="2"/>
        <v>339</v>
      </c>
      <c r="N11" s="13">
        <f t="shared" si="3"/>
        <v>9.4166666666666661</v>
      </c>
      <c r="O11" s="14">
        <f t="shared" si="4"/>
        <v>47.083333333333329</v>
      </c>
      <c r="P11" s="13">
        <f t="shared" si="5"/>
        <v>184.58333333333331</v>
      </c>
      <c r="Q11" s="17">
        <f t="shared" si="6"/>
        <v>12</v>
      </c>
    </row>
    <row r="12" spans="1:17" s="15" customFormat="1" ht="30" customHeight="1" x14ac:dyDescent="0.4">
      <c r="A12" s="3" t="s">
        <v>38</v>
      </c>
      <c r="B12" s="11">
        <v>50</v>
      </c>
      <c r="C12" s="11">
        <v>4</v>
      </c>
      <c r="D12" s="12">
        <f t="shared" si="0"/>
        <v>49</v>
      </c>
      <c r="E12" s="11">
        <v>2</v>
      </c>
      <c r="F12" s="11">
        <v>1</v>
      </c>
      <c r="G12" s="11"/>
      <c r="H12" s="11"/>
      <c r="I12" s="11"/>
      <c r="J12" s="12">
        <f t="shared" si="1"/>
        <v>49</v>
      </c>
      <c r="K12" s="11">
        <v>35</v>
      </c>
      <c r="L12" s="11"/>
      <c r="M12" s="13">
        <f t="shared" si="2"/>
        <v>350</v>
      </c>
      <c r="N12" s="13">
        <f t="shared" si="3"/>
        <v>9.7222222222222214</v>
      </c>
      <c r="O12" s="14">
        <f t="shared" si="4"/>
        <v>48.611111111111107</v>
      </c>
      <c r="P12" s="13">
        <f t="shared" si="5"/>
        <v>196.61111111111111</v>
      </c>
      <c r="Q12" s="16">
        <f t="shared" si="6"/>
        <v>3</v>
      </c>
    </row>
    <row r="13" spans="1:17" s="15" customFormat="1" ht="30" customHeight="1" x14ac:dyDescent="0.4">
      <c r="A13" s="3" t="s">
        <v>39</v>
      </c>
      <c r="B13" s="11">
        <v>50</v>
      </c>
      <c r="C13" s="11">
        <v>7</v>
      </c>
      <c r="D13" s="12">
        <f t="shared" si="0"/>
        <v>48.25</v>
      </c>
      <c r="E13" s="11">
        <v>1</v>
      </c>
      <c r="F13" s="11">
        <v>7</v>
      </c>
      <c r="G13" s="11">
        <v>2</v>
      </c>
      <c r="H13" s="11">
        <v>1</v>
      </c>
      <c r="I13" s="11"/>
      <c r="J13" s="12">
        <f t="shared" si="1"/>
        <v>44.75</v>
      </c>
      <c r="K13" s="11">
        <v>36</v>
      </c>
      <c r="L13" s="11"/>
      <c r="M13" s="13">
        <f t="shared" si="2"/>
        <v>360</v>
      </c>
      <c r="N13" s="13">
        <f t="shared" si="3"/>
        <v>10</v>
      </c>
      <c r="O13" s="14">
        <f t="shared" si="4"/>
        <v>50</v>
      </c>
      <c r="P13" s="13">
        <f t="shared" si="5"/>
        <v>193</v>
      </c>
      <c r="Q13" s="17">
        <f t="shared" si="6"/>
        <v>5</v>
      </c>
    </row>
    <row r="14" spans="1:17" s="15" customFormat="1" ht="30" customHeight="1" x14ac:dyDescent="0.4">
      <c r="A14" s="3" t="s">
        <v>40</v>
      </c>
      <c r="B14" s="11">
        <v>50</v>
      </c>
      <c r="C14" s="11">
        <v>15</v>
      </c>
      <c r="D14" s="12">
        <f t="shared" si="0"/>
        <v>46.25</v>
      </c>
      <c r="E14" s="11">
        <v>2</v>
      </c>
      <c r="F14" s="11">
        <v>2</v>
      </c>
      <c r="G14" s="11">
        <v>7</v>
      </c>
      <c r="H14" s="11">
        <v>3</v>
      </c>
      <c r="I14" s="11"/>
      <c r="J14" s="12">
        <f t="shared" si="1"/>
        <v>43.75</v>
      </c>
      <c r="K14" s="11">
        <v>36</v>
      </c>
      <c r="L14" s="11"/>
      <c r="M14" s="13">
        <f t="shared" si="2"/>
        <v>360</v>
      </c>
      <c r="N14" s="13">
        <f t="shared" si="3"/>
        <v>10</v>
      </c>
      <c r="O14" s="14">
        <f t="shared" si="4"/>
        <v>50</v>
      </c>
      <c r="P14" s="13">
        <f t="shared" si="5"/>
        <v>190</v>
      </c>
      <c r="Q14" s="16">
        <f t="shared" si="6"/>
        <v>9</v>
      </c>
    </row>
    <row r="15" spans="1:17" s="15" customFormat="1" ht="30" customHeight="1" x14ac:dyDescent="0.4">
      <c r="A15" s="3" t="s">
        <v>41</v>
      </c>
      <c r="B15" s="11">
        <v>50</v>
      </c>
      <c r="C15" s="11">
        <v>2</v>
      </c>
      <c r="D15" s="12">
        <f t="shared" si="0"/>
        <v>49.5</v>
      </c>
      <c r="E15" s="11">
        <v>1</v>
      </c>
      <c r="F15" s="11">
        <v>4</v>
      </c>
      <c r="G15" s="11">
        <v>1</v>
      </c>
      <c r="H15" s="11">
        <v>2</v>
      </c>
      <c r="I15" s="11"/>
      <c r="J15" s="12">
        <f t="shared" si="1"/>
        <v>45.5</v>
      </c>
      <c r="K15" s="11">
        <v>35</v>
      </c>
      <c r="L15" s="11"/>
      <c r="M15" s="13">
        <f t="shared" si="2"/>
        <v>350</v>
      </c>
      <c r="N15" s="13">
        <f t="shared" si="3"/>
        <v>9.7222222222222214</v>
      </c>
      <c r="O15" s="14">
        <f t="shared" si="4"/>
        <v>48.611111111111107</v>
      </c>
      <c r="P15" s="13">
        <f t="shared" si="5"/>
        <v>193.61111111111111</v>
      </c>
      <c r="Q15" s="16">
        <f t="shared" si="6"/>
        <v>4</v>
      </c>
    </row>
    <row r="16" spans="1:17" s="15" customFormat="1" ht="30" customHeight="1" x14ac:dyDescent="0.4">
      <c r="A16" s="3" t="s">
        <v>42</v>
      </c>
      <c r="B16" s="11">
        <v>50</v>
      </c>
      <c r="C16" s="11">
        <v>4</v>
      </c>
      <c r="D16" s="12">
        <f t="shared" si="0"/>
        <v>49</v>
      </c>
      <c r="E16" s="11">
        <v>8</v>
      </c>
      <c r="F16" s="11">
        <v>2</v>
      </c>
      <c r="G16" s="11">
        <v>1</v>
      </c>
      <c r="H16" s="11">
        <v>3</v>
      </c>
      <c r="I16" s="11"/>
      <c r="J16" s="12">
        <f t="shared" si="1"/>
        <v>43.75</v>
      </c>
      <c r="K16" s="11">
        <v>35</v>
      </c>
      <c r="L16" s="11"/>
      <c r="M16" s="13">
        <f t="shared" si="2"/>
        <v>350</v>
      </c>
      <c r="N16" s="13">
        <f t="shared" si="3"/>
        <v>9.7222222222222214</v>
      </c>
      <c r="O16" s="14">
        <f t="shared" si="4"/>
        <v>48.611111111111107</v>
      </c>
      <c r="P16" s="13">
        <f t="shared" si="5"/>
        <v>191.36111111111111</v>
      </c>
      <c r="Q16" s="16">
        <f t="shared" si="6"/>
        <v>8</v>
      </c>
    </row>
    <row r="17" spans="1:17" s="15" customFormat="1" ht="30" customHeight="1" x14ac:dyDescent="0.4">
      <c r="A17" s="3" t="s">
        <v>43</v>
      </c>
      <c r="B17" s="11">
        <v>50</v>
      </c>
      <c r="C17" s="11">
        <v>1</v>
      </c>
      <c r="D17" s="12">
        <f t="shared" si="0"/>
        <v>49.75</v>
      </c>
      <c r="E17" s="11"/>
      <c r="F17" s="11">
        <v>2</v>
      </c>
      <c r="G17" s="11">
        <v>3</v>
      </c>
      <c r="H17" s="11">
        <v>8</v>
      </c>
      <c r="I17" s="11"/>
      <c r="J17" s="12">
        <f t="shared" si="1"/>
        <v>40.25</v>
      </c>
      <c r="K17" s="11">
        <v>36</v>
      </c>
      <c r="L17" s="11">
        <v>2</v>
      </c>
      <c r="M17" s="13">
        <f t="shared" si="2"/>
        <v>358</v>
      </c>
      <c r="N17" s="13">
        <f t="shared" si="3"/>
        <v>9.9444444444444446</v>
      </c>
      <c r="O17" s="14">
        <f t="shared" si="4"/>
        <v>49.722222222222221</v>
      </c>
      <c r="P17" s="13">
        <f t="shared" si="5"/>
        <v>189.72222222222223</v>
      </c>
      <c r="Q17" s="16">
        <f t="shared" si="6"/>
        <v>10</v>
      </c>
    </row>
    <row r="18" spans="1:17" s="15" customFormat="1" ht="30" customHeight="1" x14ac:dyDescent="0.4">
      <c r="A18" s="3" t="s">
        <v>44</v>
      </c>
      <c r="B18" s="11">
        <v>50</v>
      </c>
      <c r="C18" s="11">
        <v>1</v>
      </c>
      <c r="D18" s="12">
        <f t="shared" si="0"/>
        <v>49.75</v>
      </c>
      <c r="E18" s="11">
        <v>4</v>
      </c>
      <c r="F18" s="11">
        <v>2</v>
      </c>
      <c r="G18" s="11">
        <v>4</v>
      </c>
      <c r="H18" s="11">
        <v>4</v>
      </c>
      <c r="I18" s="11"/>
      <c r="J18" s="12">
        <f t="shared" si="1"/>
        <v>43</v>
      </c>
      <c r="K18" s="11">
        <v>36</v>
      </c>
      <c r="L18" s="11"/>
      <c r="M18" s="13">
        <f t="shared" si="2"/>
        <v>360</v>
      </c>
      <c r="N18" s="13">
        <f t="shared" si="3"/>
        <v>10</v>
      </c>
      <c r="O18" s="14">
        <f t="shared" si="4"/>
        <v>50</v>
      </c>
      <c r="P18" s="13">
        <f t="shared" si="5"/>
        <v>192.75</v>
      </c>
      <c r="Q18" s="16">
        <f t="shared" si="6"/>
        <v>6</v>
      </c>
    </row>
    <row r="19" spans="1:17" s="15" customFormat="1" ht="30" customHeight="1" x14ac:dyDescent="0.4">
      <c r="A19" s="3" t="s">
        <v>45</v>
      </c>
      <c r="B19" s="11">
        <v>50</v>
      </c>
      <c r="C19" s="11">
        <v>5</v>
      </c>
      <c r="D19" s="12">
        <f t="shared" si="0"/>
        <v>48.75</v>
      </c>
      <c r="E19" s="11">
        <v>9</v>
      </c>
      <c r="F19" s="11">
        <v>2</v>
      </c>
      <c r="G19" s="11">
        <v>2</v>
      </c>
      <c r="H19" s="11">
        <v>2</v>
      </c>
      <c r="I19" s="11"/>
      <c r="J19" s="12">
        <f t="shared" si="1"/>
        <v>44.25</v>
      </c>
      <c r="K19" s="11">
        <v>35</v>
      </c>
      <c r="L19" s="11">
        <v>1</v>
      </c>
      <c r="M19" s="13">
        <f t="shared" si="2"/>
        <v>349</v>
      </c>
      <c r="N19" s="13">
        <f t="shared" si="3"/>
        <v>9.6944444444444446</v>
      </c>
      <c r="O19" s="14">
        <f t="shared" si="4"/>
        <v>48.472222222222221</v>
      </c>
      <c r="P19" s="13">
        <f t="shared" si="5"/>
        <v>191.47222222222223</v>
      </c>
      <c r="Q19" s="16">
        <f t="shared" si="6"/>
        <v>7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N8" sqref="N8:N19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50</v>
      </c>
      <c r="C8" s="11">
        <v>3</v>
      </c>
      <c r="D8" s="12">
        <f>50-(0.25*C8)</f>
        <v>49.25</v>
      </c>
      <c r="E8" s="11"/>
      <c r="F8" s="11">
        <v>1</v>
      </c>
      <c r="G8" s="11"/>
      <c r="H8" s="11"/>
      <c r="I8" s="11"/>
      <c r="J8" s="12">
        <f>50-((0.25*E8)+(0.5*F8)+(0.25*G8)+(1*H8)+(1*I8))</f>
        <v>49.5</v>
      </c>
      <c r="K8" s="11">
        <v>36</v>
      </c>
      <c r="L8" s="11"/>
      <c r="M8" s="11">
        <f>K8*10-L8</f>
        <v>360</v>
      </c>
      <c r="N8" s="13">
        <f>M8/36</f>
        <v>10</v>
      </c>
      <c r="O8" s="13">
        <f>N8*5</f>
        <v>50</v>
      </c>
      <c r="P8" s="13">
        <f>SUM(B8,D8,J8,O8)</f>
        <v>198.75</v>
      </c>
      <c r="Q8" s="18">
        <f>RANK(P8,$P$8:$P$19,0)</f>
        <v>1</v>
      </c>
    </row>
    <row r="9" spans="1:17" s="15" customFormat="1" ht="30" customHeight="1" x14ac:dyDescent="0.4">
      <c r="A9" s="3" t="s">
        <v>47</v>
      </c>
      <c r="B9" s="11">
        <v>50</v>
      </c>
      <c r="C9" s="11">
        <v>3</v>
      </c>
      <c r="D9" s="12">
        <f t="shared" ref="D9:D19" si="0">50-(0.25*C9)</f>
        <v>49.25</v>
      </c>
      <c r="E9" s="11">
        <v>2</v>
      </c>
      <c r="F9" s="11">
        <v>5</v>
      </c>
      <c r="G9" s="11">
        <v>1</v>
      </c>
      <c r="H9" s="11">
        <v>1</v>
      </c>
      <c r="I9" s="11"/>
      <c r="J9" s="12">
        <f t="shared" ref="J9:J19" si="1">50-((0.25*E9)+(0.5*F9)+(0.25*G9)+(1*H9)+(1*I9))</f>
        <v>45.75</v>
      </c>
      <c r="K9" s="11">
        <v>36</v>
      </c>
      <c r="L9" s="11"/>
      <c r="M9" s="11">
        <f t="shared" ref="M9:M19" si="2">K9*10-L9</f>
        <v>360</v>
      </c>
      <c r="N9" s="13">
        <f t="shared" ref="N9:N19" si="3">M9/36</f>
        <v>10</v>
      </c>
      <c r="O9" s="13">
        <f t="shared" ref="O9:O19" si="4">N9*5</f>
        <v>50</v>
      </c>
      <c r="P9" s="13">
        <f t="shared" ref="P9:P19" si="5">SUM(B9,D9,J9,O9)</f>
        <v>195</v>
      </c>
      <c r="Q9" s="16">
        <f>RANK(P9,$P$8:$P$19,0)</f>
        <v>2</v>
      </c>
    </row>
    <row r="10" spans="1:17" s="15" customFormat="1" ht="30" customHeight="1" x14ac:dyDescent="0.4">
      <c r="A10" s="3" t="s">
        <v>48</v>
      </c>
      <c r="B10" s="11">
        <v>45</v>
      </c>
      <c r="C10" s="11">
        <v>6</v>
      </c>
      <c r="D10" s="12">
        <f t="shared" si="0"/>
        <v>48.5</v>
      </c>
      <c r="E10" s="11">
        <v>4</v>
      </c>
      <c r="F10" s="11">
        <v>3</v>
      </c>
      <c r="G10" s="11">
        <v>4</v>
      </c>
      <c r="H10" s="11">
        <v>3</v>
      </c>
      <c r="I10" s="11"/>
      <c r="J10" s="12">
        <f t="shared" si="1"/>
        <v>43.5</v>
      </c>
      <c r="K10" s="11">
        <v>36</v>
      </c>
      <c r="L10" s="11"/>
      <c r="M10" s="11">
        <f t="shared" si="2"/>
        <v>360</v>
      </c>
      <c r="N10" s="13">
        <f t="shared" si="3"/>
        <v>10</v>
      </c>
      <c r="O10" s="13">
        <f t="shared" si="4"/>
        <v>50</v>
      </c>
      <c r="P10" s="13">
        <f t="shared" si="5"/>
        <v>187</v>
      </c>
      <c r="Q10" s="17">
        <f t="shared" ref="Q10:Q19" si="6">RANK(P10,$P$8:$P$19,0)</f>
        <v>5</v>
      </c>
    </row>
    <row r="11" spans="1:17" s="15" customFormat="1" ht="30" customHeight="1" x14ac:dyDescent="0.4">
      <c r="A11" s="3" t="s">
        <v>49</v>
      </c>
      <c r="B11" s="11">
        <v>45</v>
      </c>
      <c r="C11" s="11">
        <v>2</v>
      </c>
      <c r="D11" s="12">
        <f t="shared" si="0"/>
        <v>49.5</v>
      </c>
      <c r="E11" s="11">
        <v>8</v>
      </c>
      <c r="F11" s="11">
        <v>13</v>
      </c>
      <c r="G11" s="11">
        <v>1</v>
      </c>
      <c r="H11" s="11">
        <v>8</v>
      </c>
      <c r="I11" s="11"/>
      <c r="J11" s="12">
        <f t="shared" si="1"/>
        <v>33.25</v>
      </c>
      <c r="K11" s="11">
        <v>36</v>
      </c>
      <c r="L11" s="11"/>
      <c r="M11" s="11">
        <f t="shared" si="2"/>
        <v>360</v>
      </c>
      <c r="N11" s="13">
        <f t="shared" si="3"/>
        <v>10</v>
      </c>
      <c r="O11" s="13">
        <f t="shared" si="4"/>
        <v>50</v>
      </c>
      <c r="P11" s="13">
        <f t="shared" si="5"/>
        <v>177.75</v>
      </c>
      <c r="Q11" s="17">
        <f t="shared" si="6"/>
        <v>6</v>
      </c>
    </row>
    <row r="12" spans="1:17" s="15" customFormat="1" ht="30" customHeight="1" x14ac:dyDescent="0.4">
      <c r="A12" s="3" t="s">
        <v>50</v>
      </c>
      <c r="B12" s="11">
        <v>35</v>
      </c>
      <c r="C12" s="11">
        <v>5</v>
      </c>
      <c r="D12" s="12">
        <f t="shared" si="0"/>
        <v>48.75</v>
      </c>
      <c r="E12" s="11">
        <v>12</v>
      </c>
      <c r="F12" s="11">
        <v>4</v>
      </c>
      <c r="G12" s="11">
        <v>3</v>
      </c>
      <c r="H12" s="11">
        <v>6</v>
      </c>
      <c r="I12" s="11"/>
      <c r="J12" s="12">
        <f t="shared" si="1"/>
        <v>38.25</v>
      </c>
      <c r="K12" s="11">
        <v>34</v>
      </c>
      <c r="L12" s="11">
        <v>7</v>
      </c>
      <c r="M12" s="11">
        <f t="shared" si="2"/>
        <v>333</v>
      </c>
      <c r="N12" s="13">
        <f t="shared" si="3"/>
        <v>9.25</v>
      </c>
      <c r="O12" s="13">
        <f t="shared" si="4"/>
        <v>46.25</v>
      </c>
      <c r="P12" s="13">
        <f t="shared" si="5"/>
        <v>168.25</v>
      </c>
      <c r="Q12" s="17">
        <f>RANK(P12,$P$8:$P$19,0)</f>
        <v>10</v>
      </c>
    </row>
    <row r="13" spans="1:17" s="15" customFormat="1" ht="30" customHeight="1" x14ac:dyDescent="0.4">
      <c r="A13" s="3" t="s">
        <v>51</v>
      </c>
      <c r="B13" s="11">
        <v>50</v>
      </c>
      <c r="C13" s="11">
        <v>8</v>
      </c>
      <c r="D13" s="12">
        <f t="shared" si="0"/>
        <v>48</v>
      </c>
      <c r="E13" s="11">
        <v>3</v>
      </c>
      <c r="F13" s="11">
        <v>11</v>
      </c>
      <c r="G13" s="11">
        <v>7</v>
      </c>
      <c r="H13" s="11">
        <v>13</v>
      </c>
      <c r="I13" s="11"/>
      <c r="J13" s="12">
        <f t="shared" si="1"/>
        <v>29</v>
      </c>
      <c r="K13" s="11">
        <v>36</v>
      </c>
      <c r="L13" s="11"/>
      <c r="M13" s="11">
        <f t="shared" si="2"/>
        <v>360</v>
      </c>
      <c r="N13" s="13">
        <f t="shared" si="3"/>
        <v>10</v>
      </c>
      <c r="O13" s="13">
        <f t="shared" si="4"/>
        <v>50</v>
      </c>
      <c r="P13" s="13">
        <f t="shared" si="5"/>
        <v>177</v>
      </c>
      <c r="Q13" s="17">
        <f t="shared" si="6"/>
        <v>8</v>
      </c>
    </row>
    <row r="14" spans="1:17" s="15" customFormat="1" ht="30" customHeight="1" x14ac:dyDescent="0.4">
      <c r="A14" s="3" t="s">
        <v>52</v>
      </c>
      <c r="B14" s="11">
        <v>35</v>
      </c>
      <c r="C14" s="11">
        <v>6</v>
      </c>
      <c r="D14" s="12">
        <f t="shared" si="0"/>
        <v>48.5</v>
      </c>
      <c r="E14" s="11">
        <v>4</v>
      </c>
      <c r="F14" s="11">
        <v>5</v>
      </c>
      <c r="G14" s="11">
        <v>2</v>
      </c>
      <c r="H14" s="11">
        <v>2</v>
      </c>
      <c r="I14" s="11"/>
      <c r="J14" s="12">
        <f t="shared" si="1"/>
        <v>44</v>
      </c>
      <c r="K14" s="11">
        <v>36</v>
      </c>
      <c r="L14" s="11"/>
      <c r="M14" s="11">
        <f t="shared" si="2"/>
        <v>360</v>
      </c>
      <c r="N14" s="13">
        <f t="shared" si="3"/>
        <v>10</v>
      </c>
      <c r="O14" s="13">
        <f t="shared" si="4"/>
        <v>50</v>
      </c>
      <c r="P14" s="13">
        <f t="shared" si="5"/>
        <v>177.5</v>
      </c>
      <c r="Q14" s="17">
        <f t="shared" si="6"/>
        <v>7</v>
      </c>
    </row>
    <row r="15" spans="1:17" s="15" customFormat="1" ht="30" customHeight="1" x14ac:dyDescent="0.4">
      <c r="A15" s="3" t="s">
        <v>53</v>
      </c>
      <c r="B15" s="11">
        <v>40</v>
      </c>
      <c r="C15" s="11">
        <v>4</v>
      </c>
      <c r="D15" s="12">
        <f t="shared" si="0"/>
        <v>49</v>
      </c>
      <c r="E15" s="11">
        <v>11</v>
      </c>
      <c r="F15" s="11">
        <v>7</v>
      </c>
      <c r="G15" s="11">
        <v>2</v>
      </c>
      <c r="H15" s="11">
        <v>7</v>
      </c>
      <c r="I15" s="11">
        <v>2</v>
      </c>
      <c r="J15" s="12">
        <f t="shared" si="1"/>
        <v>34.25</v>
      </c>
      <c r="K15" s="11">
        <v>36</v>
      </c>
      <c r="L15" s="11"/>
      <c r="M15" s="11">
        <f t="shared" si="2"/>
        <v>360</v>
      </c>
      <c r="N15" s="13">
        <f t="shared" si="3"/>
        <v>10</v>
      </c>
      <c r="O15" s="13">
        <f t="shared" si="4"/>
        <v>50</v>
      </c>
      <c r="P15" s="13">
        <f t="shared" si="5"/>
        <v>173.25</v>
      </c>
      <c r="Q15" s="17">
        <f t="shared" si="6"/>
        <v>9</v>
      </c>
    </row>
    <row r="16" spans="1:17" s="15" customFormat="1" ht="30" customHeight="1" x14ac:dyDescent="0.4">
      <c r="A16" s="3" t="s">
        <v>54</v>
      </c>
      <c r="B16" s="11">
        <v>30</v>
      </c>
      <c r="C16" s="11">
        <v>7</v>
      </c>
      <c r="D16" s="12">
        <f t="shared" si="0"/>
        <v>48.25</v>
      </c>
      <c r="E16" s="11">
        <v>7</v>
      </c>
      <c r="F16" s="11">
        <v>9</v>
      </c>
      <c r="G16" s="11">
        <v>2</v>
      </c>
      <c r="H16" s="11">
        <v>13</v>
      </c>
      <c r="I16" s="11"/>
      <c r="J16" s="12">
        <f t="shared" si="1"/>
        <v>30.25</v>
      </c>
      <c r="K16" s="11">
        <v>36</v>
      </c>
      <c r="L16" s="11"/>
      <c r="M16" s="11">
        <f t="shared" si="2"/>
        <v>360</v>
      </c>
      <c r="N16" s="13">
        <f t="shared" si="3"/>
        <v>10</v>
      </c>
      <c r="O16" s="13">
        <f t="shared" si="4"/>
        <v>50</v>
      </c>
      <c r="P16" s="13">
        <f t="shared" si="5"/>
        <v>158.5</v>
      </c>
      <c r="Q16" s="17">
        <f t="shared" si="6"/>
        <v>12</v>
      </c>
    </row>
    <row r="17" spans="1:17" s="15" customFormat="1" ht="30" customHeight="1" x14ac:dyDescent="0.4">
      <c r="A17" s="3" t="s">
        <v>55</v>
      </c>
      <c r="B17" s="11">
        <v>40</v>
      </c>
      <c r="C17" s="11">
        <v>7</v>
      </c>
      <c r="D17" s="12">
        <f t="shared" si="0"/>
        <v>48.25</v>
      </c>
      <c r="E17" s="11">
        <v>3</v>
      </c>
      <c r="F17" s="11">
        <v>13</v>
      </c>
      <c r="G17" s="11">
        <v>2</v>
      </c>
      <c r="H17" s="11">
        <v>14</v>
      </c>
      <c r="I17" s="11"/>
      <c r="J17" s="12">
        <f t="shared" si="1"/>
        <v>28.25</v>
      </c>
      <c r="K17" s="11">
        <v>35</v>
      </c>
      <c r="L17" s="11"/>
      <c r="M17" s="11">
        <f t="shared" si="2"/>
        <v>350</v>
      </c>
      <c r="N17" s="13">
        <f t="shared" si="3"/>
        <v>9.7222222222222214</v>
      </c>
      <c r="O17" s="13">
        <f t="shared" si="4"/>
        <v>48.611111111111107</v>
      </c>
      <c r="P17" s="13">
        <f t="shared" si="5"/>
        <v>165.11111111111111</v>
      </c>
      <c r="Q17" s="17">
        <f t="shared" si="6"/>
        <v>11</v>
      </c>
    </row>
    <row r="18" spans="1:17" s="15" customFormat="1" ht="30" customHeight="1" x14ac:dyDescent="0.4">
      <c r="A18" s="3" t="s">
        <v>56</v>
      </c>
      <c r="B18" s="11">
        <v>45</v>
      </c>
      <c r="C18" s="11">
        <v>6</v>
      </c>
      <c r="D18" s="12">
        <f t="shared" si="0"/>
        <v>48.5</v>
      </c>
      <c r="E18" s="11">
        <v>5</v>
      </c>
      <c r="F18" s="11">
        <v>4</v>
      </c>
      <c r="G18" s="11"/>
      <c r="H18" s="11">
        <v>1</v>
      </c>
      <c r="I18" s="11"/>
      <c r="J18" s="12">
        <f t="shared" si="1"/>
        <v>45.75</v>
      </c>
      <c r="K18" s="11">
        <v>35</v>
      </c>
      <c r="L18" s="11"/>
      <c r="M18" s="11">
        <f t="shared" si="2"/>
        <v>350</v>
      </c>
      <c r="N18" s="13">
        <f t="shared" si="3"/>
        <v>9.7222222222222214</v>
      </c>
      <c r="O18" s="13">
        <f t="shared" si="4"/>
        <v>48.611111111111107</v>
      </c>
      <c r="P18" s="13">
        <f t="shared" si="5"/>
        <v>187.86111111111111</v>
      </c>
      <c r="Q18" s="17">
        <f t="shared" si="6"/>
        <v>4</v>
      </c>
    </row>
    <row r="19" spans="1:17" s="15" customFormat="1" ht="30" customHeight="1" x14ac:dyDescent="0.4">
      <c r="A19" s="3" t="s">
        <v>57</v>
      </c>
      <c r="B19" s="11">
        <v>50</v>
      </c>
      <c r="C19" s="11">
        <v>7</v>
      </c>
      <c r="D19" s="12">
        <f t="shared" si="0"/>
        <v>48.25</v>
      </c>
      <c r="E19" s="11">
        <v>7</v>
      </c>
      <c r="F19" s="11">
        <v>3</v>
      </c>
      <c r="G19" s="11">
        <v>6</v>
      </c>
      <c r="H19" s="11">
        <v>2</v>
      </c>
      <c r="I19" s="11"/>
      <c r="J19" s="12">
        <f t="shared" si="1"/>
        <v>43.25</v>
      </c>
      <c r="K19" s="11">
        <v>36</v>
      </c>
      <c r="L19" s="11"/>
      <c r="M19" s="11">
        <f t="shared" si="2"/>
        <v>360</v>
      </c>
      <c r="N19" s="13">
        <f t="shared" si="3"/>
        <v>10</v>
      </c>
      <c r="O19" s="13">
        <f t="shared" si="4"/>
        <v>50</v>
      </c>
      <c r="P19" s="13">
        <f t="shared" si="5"/>
        <v>191.5</v>
      </c>
      <c r="Q19" s="17">
        <f t="shared" si="6"/>
        <v>3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tabSelected="1" workbookViewId="0">
      <pane ySplit="7" topLeftCell="A11" activePane="bottomLeft" state="frozen"/>
      <selection pane="bottomLeft" activeCell="E11" sqref="E11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45</v>
      </c>
      <c r="C8" s="11">
        <v>8</v>
      </c>
      <c r="D8" s="12">
        <f>50-(C8*0.25)</f>
        <v>48</v>
      </c>
      <c r="E8" s="11">
        <v>2</v>
      </c>
      <c r="F8" s="11">
        <v>3</v>
      </c>
      <c r="G8" s="11">
        <v>3</v>
      </c>
      <c r="H8" s="11">
        <v>1</v>
      </c>
      <c r="I8" s="11"/>
      <c r="J8" s="12">
        <f>50-((0.25*E8)+(0.5*F8)+(0.25*G8)+(1*H8)+(1*I8))</f>
        <v>46.25</v>
      </c>
      <c r="K8" s="11">
        <v>40</v>
      </c>
      <c r="L8" s="11">
        <v>1</v>
      </c>
      <c r="M8" s="13">
        <f>(K8*10)-L8</f>
        <v>399</v>
      </c>
      <c r="N8" s="13">
        <f>M8/40</f>
        <v>9.9749999999999996</v>
      </c>
      <c r="O8" s="14">
        <f>N8*5</f>
        <v>49.875</v>
      </c>
      <c r="P8" s="13">
        <f>B8+D8+J8+O8</f>
        <v>189.125</v>
      </c>
      <c r="Q8" s="16">
        <f>RANK(P8,$P$8:$P$20,0)</f>
        <v>2</v>
      </c>
    </row>
    <row r="9" spans="1:17" s="15" customFormat="1" ht="30" customHeight="1" x14ac:dyDescent="0.4">
      <c r="A9" s="3" t="s">
        <v>21</v>
      </c>
      <c r="B9" s="11">
        <v>35</v>
      </c>
      <c r="C9" s="11">
        <v>13</v>
      </c>
      <c r="D9" s="12">
        <f t="shared" ref="D9:D20" si="0">50-(C9*0.25)</f>
        <v>46.75</v>
      </c>
      <c r="E9" s="11">
        <v>11</v>
      </c>
      <c r="F9" s="11">
        <v>6</v>
      </c>
      <c r="G9" s="11">
        <v>1</v>
      </c>
      <c r="H9" s="11">
        <v>8</v>
      </c>
      <c r="I9" s="11"/>
      <c r="J9" s="12">
        <f t="shared" ref="J9:J20" si="1">50-((0.25*E9)+(0.5*F9)+(0.25*G9)+(1*H9)+(1*I9))</f>
        <v>36</v>
      </c>
      <c r="K9" s="11">
        <v>40</v>
      </c>
      <c r="L9" s="11"/>
      <c r="M9" s="13">
        <f t="shared" ref="M9:M20" si="2">(K9*10)-L9</f>
        <v>400</v>
      </c>
      <c r="N9" s="13">
        <f t="shared" ref="N9:N20" si="3">M9/40</f>
        <v>10</v>
      </c>
      <c r="O9" s="14">
        <f t="shared" ref="O9:O20" si="4">N9*5</f>
        <v>50</v>
      </c>
      <c r="P9" s="13">
        <f t="shared" ref="P9:P20" si="5">B9+D9+J9+O9</f>
        <v>167.75</v>
      </c>
      <c r="Q9" s="17">
        <f t="shared" ref="Q9:Q20" si="6">RANK(P9,$P$8:$P$20,0)</f>
        <v>7</v>
      </c>
    </row>
    <row r="10" spans="1:17" s="15" customFormat="1" ht="30" customHeight="1" x14ac:dyDescent="0.4">
      <c r="A10" s="3" t="s">
        <v>22</v>
      </c>
      <c r="B10" s="11">
        <v>50</v>
      </c>
      <c r="C10" s="11">
        <v>7</v>
      </c>
      <c r="D10" s="12">
        <f t="shared" si="0"/>
        <v>48.25</v>
      </c>
      <c r="E10" s="11">
        <v>11</v>
      </c>
      <c r="F10" s="11">
        <v>4</v>
      </c>
      <c r="G10" s="11">
        <v>1</v>
      </c>
      <c r="H10" s="11">
        <v>6</v>
      </c>
      <c r="I10" s="11"/>
      <c r="J10" s="12">
        <f t="shared" si="1"/>
        <v>39</v>
      </c>
      <c r="K10" s="23">
        <v>39</v>
      </c>
      <c r="L10" s="11"/>
      <c r="M10" s="13">
        <f t="shared" si="2"/>
        <v>390</v>
      </c>
      <c r="N10" s="13">
        <f t="shared" si="3"/>
        <v>9.75</v>
      </c>
      <c r="O10" s="14">
        <f t="shared" si="4"/>
        <v>48.75</v>
      </c>
      <c r="P10" s="13">
        <f t="shared" si="5"/>
        <v>186</v>
      </c>
      <c r="Q10" s="16">
        <f t="shared" si="6"/>
        <v>3</v>
      </c>
    </row>
    <row r="11" spans="1:17" s="15" customFormat="1" ht="30" customHeight="1" x14ac:dyDescent="0.4">
      <c r="A11" s="3" t="s">
        <v>23</v>
      </c>
      <c r="B11" s="11">
        <v>45</v>
      </c>
      <c r="C11" s="11">
        <v>4</v>
      </c>
      <c r="D11" s="12">
        <f t="shared" si="0"/>
        <v>49</v>
      </c>
      <c r="E11" s="11">
        <v>13</v>
      </c>
      <c r="F11" s="11">
        <v>7</v>
      </c>
      <c r="G11" s="11">
        <v>7</v>
      </c>
      <c r="H11" s="11">
        <v>6</v>
      </c>
      <c r="I11" s="11"/>
      <c r="J11" s="12">
        <f t="shared" si="1"/>
        <v>35.5</v>
      </c>
      <c r="K11" s="11">
        <v>36</v>
      </c>
      <c r="L11" s="11">
        <v>1</v>
      </c>
      <c r="M11" s="13">
        <f t="shared" si="2"/>
        <v>359</v>
      </c>
      <c r="N11" s="13">
        <f t="shared" si="3"/>
        <v>8.9749999999999996</v>
      </c>
      <c r="O11" s="14">
        <f t="shared" si="4"/>
        <v>44.875</v>
      </c>
      <c r="P11" s="13">
        <f t="shared" si="5"/>
        <v>174.375</v>
      </c>
      <c r="Q11" s="16">
        <f t="shared" si="6"/>
        <v>6</v>
      </c>
    </row>
    <row r="12" spans="1:17" s="15" customFormat="1" ht="30" customHeight="1" x14ac:dyDescent="0.4">
      <c r="A12" s="3" t="s">
        <v>24</v>
      </c>
      <c r="B12" s="11">
        <v>35</v>
      </c>
      <c r="C12" s="11">
        <v>4</v>
      </c>
      <c r="D12" s="12">
        <f t="shared" si="0"/>
        <v>49</v>
      </c>
      <c r="E12" s="11">
        <v>9</v>
      </c>
      <c r="F12" s="11">
        <v>1</v>
      </c>
      <c r="G12" s="11">
        <v>4</v>
      </c>
      <c r="H12" s="11">
        <v>15</v>
      </c>
      <c r="I12" s="11"/>
      <c r="J12" s="12">
        <f t="shared" si="1"/>
        <v>31.25</v>
      </c>
      <c r="K12" s="11">
        <v>39</v>
      </c>
      <c r="L12" s="11">
        <v>2</v>
      </c>
      <c r="M12" s="13">
        <f t="shared" si="2"/>
        <v>388</v>
      </c>
      <c r="N12" s="13">
        <f t="shared" si="3"/>
        <v>9.6999999999999993</v>
      </c>
      <c r="O12" s="14">
        <f t="shared" si="4"/>
        <v>48.5</v>
      </c>
      <c r="P12" s="13">
        <f t="shared" si="5"/>
        <v>163.75</v>
      </c>
      <c r="Q12" s="17">
        <f t="shared" si="6"/>
        <v>8</v>
      </c>
    </row>
    <row r="13" spans="1:17" s="15" customFormat="1" ht="30" customHeight="1" x14ac:dyDescent="0.4">
      <c r="A13" s="3" t="s">
        <v>25</v>
      </c>
      <c r="B13" s="11">
        <v>45</v>
      </c>
      <c r="C13" s="11"/>
      <c r="D13" s="12">
        <f t="shared" si="0"/>
        <v>50</v>
      </c>
      <c r="E13" s="11">
        <v>12</v>
      </c>
      <c r="F13" s="11">
        <v>2</v>
      </c>
      <c r="G13" s="11">
        <v>5</v>
      </c>
      <c r="H13" s="11">
        <v>4</v>
      </c>
      <c r="I13" s="11"/>
      <c r="J13" s="12">
        <f t="shared" si="1"/>
        <v>40.75</v>
      </c>
      <c r="K13" s="11">
        <v>40</v>
      </c>
      <c r="L13" s="11">
        <v>3</v>
      </c>
      <c r="M13" s="13">
        <f t="shared" si="2"/>
        <v>397</v>
      </c>
      <c r="N13" s="13">
        <f t="shared" si="3"/>
        <v>9.9250000000000007</v>
      </c>
      <c r="O13" s="14">
        <f t="shared" si="4"/>
        <v>49.625</v>
      </c>
      <c r="P13" s="13">
        <f t="shared" si="5"/>
        <v>185.375</v>
      </c>
      <c r="Q13" s="17">
        <f t="shared" si="6"/>
        <v>4</v>
      </c>
    </row>
    <row r="14" spans="1:17" s="15" customFormat="1" ht="30" customHeight="1" x14ac:dyDescent="0.4">
      <c r="A14" s="3" t="s">
        <v>26</v>
      </c>
      <c r="B14" s="11">
        <v>50</v>
      </c>
      <c r="C14" s="11">
        <v>2</v>
      </c>
      <c r="D14" s="12">
        <f t="shared" si="0"/>
        <v>49.5</v>
      </c>
      <c r="E14" s="11">
        <v>4</v>
      </c>
      <c r="F14" s="11">
        <v>5</v>
      </c>
      <c r="G14" s="11">
        <v>11</v>
      </c>
      <c r="H14" s="11">
        <v>12</v>
      </c>
      <c r="I14" s="11"/>
      <c r="J14" s="12">
        <f t="shared" si="1"/>
        <v>31.75</v>
      </c>
      <c r="K14" s="11">
        <v>40</v>
      </c>
      <c r="L14" s="11">
        <v>2</v>
      </c>
      <c r="M14" s="13">
        <f t="shared" si="2"/>
        <v>398</v>
      </c>
      <c r="N14" s="13">
        <f t="shared" si="3"/>
        <v>9.9499999999999993</v>
      </c>
      <c r="O14" s="14">
        <f t="shared" si="4"/>
        <v>49.75</v>
      </c>
      <c r="P14" s="13">
        <f t="shared" si="5"/>
        <v>181</v>
      </c>
      <c r="Q14" s="16">
        <f t="shared" si="6"/>
        <v>5</v>
      </c>
    </row>
    <row r="15" spans="1:17" s="15" customFormat="1" ht="30" customHeight="1" x14ac:dyDescent="0.4">
      <c r="A15" s="3" t="s">
        <v>27</v>
      </c>
      <c r="B15" s="11">
        <v>45</v>
      </c>
      <c r="C15" s="11">
        <v>5</v>
      </c>
      <c r="D15" s="12">
        <f t="shared" si="0"/>
        <v>48.75</v>
      </c>
      <c r="E15" s="11">
        <v>18</v>
      </c>
      <c r="F15" s="11">
        <v>17</v>
      </c>
      <c r="G15" s="11">
        <v>4</v>
      </c>
      <c r="H15" s="11">
        <v>18</v>
      </c>
      <c r="I15" s="11"/>
      <c r="J15" s="12">
        <f t="shared" si="1"/>
        <v>18</v>
      </c>
      <c r="K15" s="11">
        <v>40</v>
      </c>
      <c r="L15" s="11"/>
      <c r="M15" s="13">
        <f t="shared" si="2"/>
        <v>400</v>
      </c>
      <c r="N15" s="13">
        <f t="shared" si="3"/>
        <v>10</v>
      </c>
      <c r="O15" s="14">
        <f t="shared" si="4"/>
        <v>50</v>
      </c>
      <c r="P15" s="13">
        <f t="shared" si="5"/>
        <v>161.75</v>
      </c>
      <c r="Q15" s="17">
        <f t="shared" si="6"/>
        <v>9</v>
      </c>
    </row>
    <row r="16" spans="1:17" s="15" customFormat="1" ht="30" customHeight="1" x14ac:dyDescent="0.4">
      <c r="A16" s="3" t="s">
        <v>28</v>
      </c>
      <c r="B16" s="11">
        <v>20</v>
      </c>
      <c r="C16" s="11"/>
      <c r="D16" s="12">
        <f t="shared" si="0"/>
        <v>50</v>
      </c>
      <c r="E16" s="11">
        <v>7</v>
      </c>
      <c r="F16" s="11">
        <v>13</v>
      </c>
      <c r="G16" s="11">
        <v>4</v>
      </c>
      <c r="H16" s="11">
        <v>5</v>
      </c>
      <c r="I16" s="11"/>
      <c r="J16" s="12">
        <f t="shared" si="1"/>
        <v>35.75</v>
      </c>
      <c r="K16" s="11">
        <v>40</v>
      </c>
      <c r="L16" s="11">
        <v>2</v>
      </c>
      <c r="M16" s="13">
        <f t="shared" si="2"/>
        <v>398</v>
      </c>
      <c r="N16" s="13">
        <f t="shared" si="3"/>
        <v>9.9499999999999993</v>
      </c>
      <c r="O16" s="14">
        <f t="shared" si="4"/>
        <v>49.75</v>
      </c>
      <c r="P16" s="13">
        <f t="shared" si="5"/>
        <v>155.5</v>
      </c>
      <c r="Q16" s="17">
        <f t="shared" si="6"/>
        <v>11</v>
      </c>
    </row>
    <row r="17" spans="1:17" s="15" customFormat="1" ht="30" customHeight="1" x14ac:dyDescent="0.4">
      <c r="A17" s="3" t="s">
        <v>29</v>
      </c>
      <c r="B17" s="11">
        <v>25</v>
      </c>
      <c r="C17" s="11">
        <v>3</v>
      </c>
      <c r="D17" s="12">
        <f t="shared" si="0"/>
        <v>49.25</v>
      </c>
      <c r="E17" s="11">
        <v>6</v>
      </c>
      <c r="F17" s="11">
        <v>5</v>
      </c>
      <c r="G17" s="11">
        <v>3</v>
      </c>
      <c r="H17" s="11">
        <v>6</v>
      </c>
      <c r="I17" s="11"/>
      <c r="J17" s="12">
        <f t="shared" si="1"/>
        <v>39.25</v>
      </c>
      <c r="K17" s="11">
        <v>39</v>
      </c>
      <c r="L17" s="11">
        <v>4</v>
      </c>
      <c r="M17" s="13">
        <f t="shared" si="2"/>
        <v>386</v>
      </c>
      <c r="N17" s="13">
        <f t="shared" si="3"/>
        <v>9.65</v>
      </c>
      <c r="O17" s="14">
        <f t="shared" si="4"/>
        <v>48.25</v>
      </c>
      <c r="P17" s="13">
        <f t="shared" si="5"/>
        <v>161.75</v>
      </c>
      <c r="Q17" s="17">
        <f t="shared" si="6"/>
        <v>9</v>
      </c>
    </row>
    <row r="18" spans="1:17" s="15" customFormat="1" ht="30" customHeight="1" x14ac:dyDescent="0.4">
      <c r="A18" s="3" t="s">
        <v>30</v>
      </c>
      <c r="B18" s="11">
        <v>50</v>
      </c>
      <c r="C18" s="11">
        <v>1</v>
      </c>
      <c r="D18" s="12">
        <f t="shared" si="0"/>
        <v>49.75</v>
      </c>
      <c r="E18" s="11">
        <v>10</v>
      </c>
      <c r="F18" s="11">
        <v>1</v>
      </c>
      <c r="G18" s="11">
        <v>3</v>
      </c>
      <c r="H18" s="11">
        <v>4</v>
      </c>
      <c r="I18" s="11"/>
      <c r="J18" s="12">
        <f t="shared" si="1"/>
        <v>42.25</v>
      </c>
      <c r="K18" s="11">
        <v>40</v>
      </c>
      <c r="L18" s="11">
        <v>2</v>
      </c>
      <c r="M18" s="13">
        <f t="shared" si="2"/>
        <v>398</v>
      </c>
      <c r="N18" s="13">
        <f t="shared" si="3"/>
        <v>9.9499999999999993</v>
      </c>
      <c r="O18" s="14">
        <f t="shared" si="4"/>
        <v>49.75</v>
      </c>
      <c r="P18" s="13">
        <f t="shared" si="5"/>
        <v>191.75</v>
      </c>
      <c r="Q18" s="18">
        <f t="shared" si="6"/>
        <v>1</v>
      </c>
    </row>
    <row r="19" spans="1:17" s="15" customFormat="1" ht="30" customHeight="1" x14ac:dyDescent="0.4">
      <c r="A19" s="3" t="s">
        <v>31</v>
      </c>
      <c r="B19" s="11">
        <v>30</v>
      </c>
      <c r="C19" s="11">
        <v>4</v>
      </c>
      <c r="D19" s="12">
        <f t="shared" si="0"/>
        <v>49</v>
      </c>
      <c r="E19" s="11">
        <v>17</v>
      </c>
      <c r="F19" s="11">
        <v>17</v>
      </c>
      <c r="G19" s="11">
        <v>4</v>
      </c>
      <c r="H19" s="11">
        <v>11</v>
      </c>
      <c r="I19" s="11">
        <v>2</v>
      </c>
      <c r="J19" s="12">
        <f t="shared" si="1"/>
        <v>23.25</v>
      </c>
      <c r="K19" s="11">
        <v>40</v>
      </c>
      <c r="L19" s="11">
        <v>3</v>
      </c>
      <c r="M19" s="13">
        <f t="shared" si="2"/>
        <v>397</v>
      </c>
      <c r="N19" s="13">
        <f t="shared" si="3"/>
        <v>9.9250000000000007</v>
      </c>
      <c r="O19" s="14">
        <f t="shared" si="4"/>
        <v>49.625</v>
      </c>
      <c r="P19" s="13">
        <f t="shared" si="5"/>
        <v>151.875</v>
      </c>
      <c r="Q19" s="17">
        <f t="shared" si="6"/>
        <v>12</v>
      </c>
    </row>
    <row r="20" spans="1:17" s="15" customFormat="1" ht="30" customHeight="1" x14ac:dyDescent="0.4">
      <c r="A20" s="3" t="s">
        <v>32</v>
      </c>
      <c r="B20" s="11">
        <v>25</v>
      </c>
      <c r="C20" s="11">
        <v>4</v>
      </c>
      <c r="D20" s="12">
        <f t="shared" si="0"/>
        <v>49</v>
      </c>
      <c r="E20" s="11">
        <v>7</v>
      </c>
      <c r="F20" s="11">
        <v>12</v>
      </c>
      <c r="G20" s="11">
        <v>5</v>
      </c>
      <c r="H20" s="11">
        <v>24</v>
      </c>
      <c r="I20" s="11"/>
      <c r="J20" s="12">
        <f t="shared" si="1"/>
        <v>17</v>
      </c>
      <c r="K20" s="11">
        <v>40</v>
      </c>
      <c r="L20" s="11">
        <v>2</v>
      </c>
      <c r="M20" s="13">
        <f t="shared" si="2"/>
        <v>398</v>
      </c>
      <c r="N20" s="13">
        <f t="shared" si="3"/>
        <v>9.9499999999999993</v>
      </c>
      <c r="O20" s="14">
        <f t="shared" si="4"/>
        <v>49.75</v>
      </c>
      <c r="P20" s="13">
        <f t="shared" si="5"/>
        <v>140.75</v>
      </c>
      <c r="Q20" s="17">
        <f t="shared" si="6"/>
        <v>13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2019-03-29T09:38:33Z</dcterms:modified>
</cp:coreProperties>
</file>